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Clients\GERMANY\BioNTech\202211 US Share Buyback II\Reporting\Website\"/>
    </mc:Choice>
  </mc:AlternateContent>
  <xr:revisionPtr revIDLastSave="0" documentId="13_ncr:1_{D74A8AFC-B64D-4623-9728-35EFCE07EF21}" xr6:coauthVersionLast="47" xr6:coauthVersionMax="47" xr10:uidLastSave="{00000000-0000-0000-0000-000000000000}"/>
  <bookViews>
    <workbookView xWindow="16080" yWindow="5940" windowWidth="29040" windowHeight="16440" tabRatio="700" xr2:uid="{00000000-000D-0000-FFFF-FFFF00000000}"/>
  </bookViews>
  <sheets>
    <sheet name="Wochensummen" sheetId="12" r:id="rId1"/>
    <sheet name="Tagessummen" sheetId="6" r:id="rId2"/>
    <sheet name="Details 2023-01-06" sheetId="49" r:id="rId3"/>
    <sheet name="Details 2023-01-05" sheetId="48" r:id="rId4"/>
    <sheet name="Details 2023-01-04" sheetId="47" r:id="rId5"/>
    <sheet name="Details 2023-01-03" sheetId="46" r:id="rId6"/>
    <sheet name="Details 2023-01-02" sheetId="45" r:id="rId7"/>
    <sheet name="Details 2022-12-30" sheetId="44" r:id="rId8"/>
    <sheet name="Details 2022-12-29" sheetId="43" r:id="rId9"/>
    <sheet name="Details 2022-12-28" sheetId="42" r:id="rId10"/>
    <sheet name="Details 2022-12-27" sheetId="41" r:id="rId11"/>
    <sheet name="Details 2022-12-26" sheetId="40" r:id="rId12"/>
    <sheet name="Details 2022-12-23" sheetId="39" r:id="rId13"/>
    <sheet name="Details 2022-12-22" sheetId="38" r:id="rId14"/>
    <sheet name="Details 2022-12-21" sheetId="37" r:id="rId15"/>
    <sheet name="Details 2022-12-20" sheetId="30" r:id="rId16"/>
    <sheet name="Details 2022-12-19" sheetId="28" r:id="rId17"/>
    <sheet name="Details 2022-12-16" sheetId="31" r:id="rId18"/>
    <sheet name="Details 2022-12-15" sheetId="26" r:id="rId19"/>
    <sheet name="Details 2022-12-14" sheetId="25" r:id="rId20"/>
    <sheet name="Details 2022-12-13" sheetId="32" r:id="rId21"/>
    <sheet name="Details 2022-12-12" sheetId="33" r:id="rId22"/>
    <sheet name="Details 2022-12-09" sheetId="34" r:id="rId23"/>
    <sheet name="Details 2022-12-08" sheetId="35" r:id="rId24"/>
    <sheet name="Details 2022-12-07" sheetId="36" r:id="rId25"/>
  </sheets>
  <definedNames>
    <definedName name="Day1_Fills" localSheetId="24">#REF!</definedName>
    <definedName name="Day1_Fills" localSheetId="22">#REF!</definedName>
    <definedName name="Day1_Fills" localSheetId="17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24">#REF!</definedName>
    <definedName name="Day2_Fills" localSheetId="22">#REF!</definedName>
    <definedName name="Day2_Fills" localSheetId="17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24">#REF!</definedName>
    <definedName name="Day3_Fills" localSheetId="22">#REF!</definedName>
    <definedName name="Day3_Fills" localSheetId="17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24">#REF!</definedName>
    <definedName name="Day4_Fills" localSheetId="22">#REF!</definedName>
    <definedName name="Day4_Fills" localSheetId="17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24">#REF!</definedName>
    <definedName name="Day5_Fills" localSheetId="22">#REF!</definedName>
    <definedName name="Day5_Fills" localSheetId="17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Wochensummen!$A$1:$F$12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2" l="1"/>
  <c r="A4" i="6" l="1"/>
  <c r="B14" i="6"/>
  <c r="B13" i="6"/>
  <c r="B7" i="6"/>
  <c r="B17" i="6"/>
  <c r="B11" i="6"/>
  <c r="B19" i="6"/>
  <c r="B9" i="6"/>
  <c r="B16" i="6"/>
  <c r="B12" i="6"/>
  <c r="B10" i="6"/>
  <c r="B24" i="6"/>
  <c r="B15" i="6"/>
  <c r="B22" i="6"/>
  <c r="B28" i="6"/>
  <c r="B21" i="6"/>
  <c r="B18" i="6"/>
  <c r="B23" i="6"/>
  <c r="B20" i="6"/>
  <c r="B6" i="6"/>
  <c r="B8" i="6"/>
  <c r="B25" i="6"/>
  <c r="B27" i="6"/>
  <c r="B26" i="6"/>
  <c r="D26" i="6" l="1"/>
  <c r="D24" i="6"/>
  <c r="D28" i="6"/>
  <c r="D23" i="6"/>
  <c r="D25" i="6"/>
  <c r="D19" i="6"/>
  <c r="D22" i="6"/>
  <c r="D12" i="6"/>
  <c r="D21" i="6"/>
  <c r="D9" i="6"/>
  <c r="D17" i="6"/>
  <c r="D13" i="6"/>
  <c r="D15" i="6"/>
  <c r="D16" i="6"/>
  <c r="D11" i="6"/>
  <c r="D14" i="6"/>
  <c r="D20" i="6"/>
  <c r="D8" i="6"/>
  <c r="D6" i="6"/>
  <c r="D10" i="6"/>
  <c r="D7" i="6"/>
  <c r="D18" i="6"/>
  <c r="D27" i="6"/>
  <c r="B10" i="12" l="1"/>
  <c r="C10" i="12" s="1"/>
  <c r="E27" i="6" l="1"/>
  <c r="C27" i="6"/>
  <c r="E26" i="6"/>
  <c r="C26" i="6"/>
  <c r="C28" i="6"/>
  <c r="E28" i="6"/>
  <c r="B9" i="12"/>
  <c r="C9" i="12" s="1"/>
  <c r="B8" i="12" l="1"/>
  <c r="C8" i="12" s="1"/>
  <c r="E25" i="6" l="1"/>
  <c r="C25" i="6"/>
  <c r="C21" i="6"/>
  <c r="C24" i="6"/>
  <c r="E24" i="6"/>
  <c r="E10" i="12" s="1"/>
  <c r="D10" i="12" s="1"/>
  <c r="C22" i="6"/>
  <c r="C23" i="6"/>
  <c r="E23" i="6"/>
  <c r="C20" i="6"/>
  <c r="C17" i="6"/>
  <c r="C16" i="6"/>
  <c r="C18" i="6"/>
  <c r="C19" i="6"/>
  <c r="B7" i="12"/>
  <c r="C7" i="12" s="1"/>
  <c r="E22" i="6" l="1"/>
  <c r="E21" i="6"/>
  <c r="E9" i="12" s="1"/>
  <c r="E20" i="6"/>
  <c r="E19" i="6"/>
  <c r="E18" i="6"/>
  <c r="E17" i="6"/>
  <c r="E16" i="6"/>
  <c r="C15" i="6" l="1"/>
  <c r="C11" i="6"/>
  <c r="C14" i="6"/>
  <c r="C12" i="6"/>
  <c r="C13" i="6"/>
  <c r="E13" i="6" l="1"/>
  <c r="E15" i="6"/>
  <c r="E12" i="6"/>
  <c r="E14" i="6"/>
  <c r="E8" i="12" s="1"/>
  <c r="E11" i="6"/>
  <c r="B30" i="6"/>
  <c r="B6" i="12"/>
  <c r="C6" i="6"/>
  <c r="C7" i="6"/>
  <c r="C10" i="6"/>
  <c r="C8" i="6"/>
  <c r="C9" i="6"/>
  <c r="C30" i="6" l="1"/>
  <c r="E6" i="6"/>
  <c r="C6" i="12"/>
  <c r="E10" i="6" l="1"/>
  <c r="E9" i="6" l="1"/>
  <c r="E7" i="12" s="1"/>
  <c r="E8" i="6"/>
  <c r="E7" i="6"/>
  <c r="E30" i="6" l="1"/>
  <c r="D30" i="6" s="1"/>
  <c r="E6" i="12"/>
  <c r="B12" i="12" l="1"/>
  <c r="C12" i="12"/>
  <c r="E12" i="12" l="1"/>
  <c r="D12" i="12" s="1"/>
</calcChain>
</file>

<file path=xl/sharedStrings.xml><?xml version="1.0" encoding="utf-8"?>
<sst xmlns="http://schemas.openxmlformats.org/spreadsheetml/2006/main" count="315" uniqueCount="31">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</sst>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35</xdr:row>
      <xdr:rowOff>0</xdr:rowOff>
    </xdr:from>
    <xdr:to>
      <xdr:col>4</xdr:col>
      <xdr:colOff>304800</xdr:colOff>
      <xdr:row>37</xdr:row>
      <xdr:rowOff>15240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304800</xdr:colOff>
      <xdr:row>37</xdr:row>
      <xdr:rowOff>15240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1467835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1468689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>"Periode: "&amp;IFERROR(TEXT(MIN(Tagessummen!A6:A30),"YYYY-MM-DD"),TEXT(MIN(Tagessummen!A6:A30),"jjjj-mm-tt"))&amp;" - "&amp;IFERROR(TEXT(MAX(Tagessummen!A6:A30),"YYYY-MM-DD"),TEXT(MAX(Tagessummen!A6:A30),"jjjj-mm-tt"))</f>
        <v>Periode: 2022-12-07 - 2023-01-06</v>
      </c>
      <c r="B4" s="3"/>
    </row>
    <row r="5" spans="1:9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13</v>
      </c>
    </row>
    <row r="6" spans="1:9" ht="12.75">
      <c r="A6" s="3" t="s">
        <v>25</v>
      </c>
      <c r="B6" s="23">
        <f ca="1">SUM(OFFSET(Tagessummen!$B$5,MATCH(DATE(MID(A6,1,4),MID(A6,6,2),MID(A6,9,2)),Tagessummen!$A$6:$A$29,0),0,(MATCH(DATE(MID(A6,14,4),MID(A6,19,2),MID(A6,22,2)),Tagessummen!$A$6:$A$29,0)-MATCH(DATE(MID(A6,1,4),MID(A6,6,2),MID(A6,9,2)),Tagessummen!$A$6:$A$29,0)+1)))</f>
        <v>0</v>
      </c>
      <c r="C6" s="20">
        <f ca="1">IF(B6="-","-",B6/$F$16*100)</f>
        <v>0</v>
      </c>
      <c r="D6" s="20" t="s">
        <v>30</v>
      </c>
      <c r="E6" s="20">
        <f ca="1">SUM(OFFSET(Tagessummen!$E$5,MATCH(DATE(MID(A6,1,4),MID(A6,6,2),MID(A6,9,2)),Tagessummen!$A$6:$A$29,0),0,(MATCH(DATE(MID(A6,14,4),MID(A6,19,2),MID(A6,22,2)),Tagessummen!$A$6:$A$29,0)-MATCH(DATE(MID(A6,1,4),MID(A6,6,2),MID(A6,9,2)),Tagessummen!$A$6:$A$29,0)+1)))</f>
        <v>0</v>
      </c>
      <c r="F6" s="4" t="s">
        <v>0</v>
      </c>
    </row>
    <row r="7" spans="1:9" ht="12.75">
      <c r="A7" s="3" t="s">
        <v>26</v>
      </c>
      <c r="B7" s="23">
        <f ca="1">SUM(OFFSET(Tagessummen!$B$5,MATCH(DATE(MID(A7,1,4),MID(A7,6,2),MID(A7,9,2)),Tagessummen!$A$6:$A$29,0),0,(MATCH(DATE(MID(A7,14,4),MID(A7,19,2),MID(A7,22,2)),Tagessummen!$A$6:$A$29,0)-MATCH(DATE(MID(A7,1,4),MID(A7,6,2),MID(A7,9,2)),Tagessummen!$A$6:$A$29,0)+1)))</f>
        <v>0</v>
      </c>
      <c r="C7" s="20">
        <f ca="1">IF(B7="-","-",B7/$F$16*100)</f>
        <v>0</v>
      </c>
      <c r="D7" s="20" t="s">
        <v>30</v>
      </c>
      <c r="E7" s="20">
        <f ca="1">SUM(OFFSET(Tagessummen!$E$5,MATCH(DATE(MID(A7,1,4),MID(A7,6,2),MID(A7,9,2)),Tagessummen!$A$6:$A$29,0),0,(MATCH(DATE(MID(A7,14,4),MID(A7,19,2),MID(A7,22,2)),Tagessummen!$A$6:$A$29,0)-MATCH(DATE(MID(A7,1,4),MID(A7,6,2),MID(A7,9,2)),Tagessummen!$A$6:$A$29,0)+1)))</f>
        <v>0</v>
      </c>
      <c r="F7" s="4" t="s">
        <v>0</v>
      </c>
    </row>
    <row r="8" spans="1:9" ht="12.75">
      <c r="A8" s="3" t="s">
        <v>27</v>
      </c>
      <c r="B8" s="23">
        <f ca="1">SUM(OFFSET(Tagessummen!$B$5,MATCH(DATE(MID(A8,1,4),MID(A8,6,2),MID(A8,9,2)),Tagessummen!$A$6:$A$29,0),0,(MATCH(DATE(MID(A8,14,4),MID(A8,19,2),MID(A8,22,2)),Tagessummen!$A$6:$A$29,0)-MATCH(DATE(MID(A8,1,4),MID(A8,6,2),MID(A8,9,2)),Tagessummen!$A$6:$A$29,0)+1)))</f>
        <v>0</v>
      </c>
      <c r="C8" s="20">
        <f ca="1">IF(B8="-","-",B8/$F$16*100)</f>
        <v>0</v>
      </c>
      <c r="D8" s="20" t="s">
        <v>30</v>
      </c>
      <c r="E8" s="20">
        <f ca="1">SUM(OFFSET(Tagessummen!$E$5,MATCH(DATE(MID(A8,1,4),MID(A8,6,2),MID(A8,9,2)),Tagessummen!$A$6:$A$29,0),0,(MATCH(DATE(MID(A8,14,4),MID(A8,19,2),MID(A8,22,2)),Tagessummen!$A$6:$A$29,0)-MATCH(DATE(MID(A8,1,4),MID(A8,6,2),MID(A8,9,2)),Tagessummen!$A$6:$A$29,0)+1)))</f>
        <v>0</v>
      </c>
      <c r="F8" s="4" t="s">
        <v>0</v>
      </c>
    </row>
    <row r="9" spans="1:9" ht="12.75">
      <c r="A9" s="3" t="s">
        <v>28</v>
      </c>
      <c r="B9" s="23">
        <f ca="1">SUM(OFFSET(Tagessummen!$B$5,MATCH(DATE(MID(A9,1,4),MID(A9,6,2),MID(A9,9,2)),Tagessummen!$A$6:$A$29,0),0,(MATCH(DATE(MID(A9,14,4),MID(A9,19,2),MID(A9,22,2)),Tagessummen!$A$6:$A$29,0)-MATCH(DATE(MID(A9,1,4),MID(A9,6,2),MID(A9,9,2)),Tagessummen!$A$6:$A$29,0)+1)))</f>
        <v>0</v>
      </c>
      <c r="C9" s="20">
        <f ca="1">IF(B9="-","-",B9/$F$16*100)</f>
        <v>0</v>
      </c>
      <c r="D9" s="20" t="s">
        <v>30</v>
      </c>
      <c r="E9" s="20">
        <f ca="1">SUM(OFFSET(Tagessummen!$E$5,MATCH(DATE(MID(A9,1,4),MID(A9,6,2),MID(A9,9,2)),Tagessummen!$A$6:$A$29,0),0,(MATCH(DATE(MID(A9,14,4),MID(A9,19,2),MID(A9,22,2)),Tagessummen!$A$6:$A$29,0)-MATCH(DATE(MID(A9,1,4),MID(A9,6,2),MID(A9,9,2)),Tagessummen!$A$6:$A$29,0)+1)))</f>
        <v>0</v>
      </c>
      <c r="F9" s="4" t="s">
        <v>0</v>
      </c>
    </row>
    <row r="10" spans="1:9" ht="12.75">
      <c r="A10" s="3" t="s">
        <v>29</v>
      </c>
      <c r="B10" s="23">
        <f ca="1">SUM(OFFSET(Tagessummen!$B$5,MATCH(DATE(MID(A10,1,4),MID(A10,6,2),MID(A10,9,2)),Tagessummen!$A$6:$A$29,0),0,(MATCH(DATE(MID(A10,14,4),MID(A10,19,2),MID(A10,22,2)),Tagessummen!$A$6:$A$29,0)-MATCH(DATE(MID(A10,1,4),MID(A10,6,2),MID(A10,9,2)),Tagessummen!$A$6:$A$29,0)+1)))</f>
        <v>1445</v>
      </c>
      <c r="C10" s="20">
        <f ca="1">IF(B10="-","-",B10/$F$16*100)</f>
        <v>5.8136681147863509E-4</v>
      </c>
      <c r="D10" s="20">
        <f t="shared" ref="D10" ca="1" si="0">IF(B10="-","-",E10/B10)</f>
        <v>143.67851903114186</v>
      </c>
      <c r="E10" s="20">
        <f ca="1">SUM(OFFSET(Tagessummen!$E$5,MATCH(DATE(MID(A10,1,4),MID(A10,6,2),MID(A10,9,2)),Tagessummen!$A$6:$A$29,0),0,(MATCH(DATE(MID(A10,14,4),MID(A10,19,2),MID(A10,22,2)),Tagessummen!$A$6:$A$29,0)-MATCH(DATE(MID(A10,1,4),MID(A10,6,2),MID(A10,9,2)),Tagessummen!$A$6:$A$29,0)+1)))</f>
        <v>207615.46</v>
      </c>
      <c r="F10" s="4" t="s">
        <v>0</v>
      </c>
    </row>
    <row r="11" spans="1:9" ht="12.75">
      <c r="A11" s="3"/>
      <c r="B11" s="23"/>
      <c r="C11" s="20"/>
      <c r="D11" s="20"/>
      <c r="E11" s="20"/>
      <c r="F11" s="4"/>
    </row>
    <row r="12" spans="1:9">
      <c r="A12" s="10" t="s">
        <v>1</v>
      </c>
      <c r="B12" s="32">
        <f ca="1">SUM(B6:B11)</f>
        <v>1445</v>
      </c>
      <c r="C12" s="33">
        <f ca="1">SUM(C6:C11)</f>
        <v>5.8136681147863509E-4</v>
      </c>
      <c r="D12" s="33">
        <f ca="1">E12/B12</f>
        <v>143.67851903114186</v>
      </c>
      <c r="E12" s="33">
        <f ca="1">SUM(E6:E11)</f>
        <v>207615.46</v>
      </c>
      <c r="F12" s="9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25"/>
      <c r="C16" s="1"/>
      <c r="D16" s="1"/>
      <c r="E16" s="26" t="s">
        <v>24</v>
      </c>
      <c r="F16" s="24">
        <v>248552200</v>
      </c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25" spans="1:9">
      <c r="D25" s="16"/>
    </row>
  </sheetData>
  <hyperlinks>
    <hyperlink ref="F6" location="Tagessummen!A1" display="Details" xr:uid="{00000000-0004-0000-0000-000000000000}"/>
    <hyperlink ref="F7:F10" location="Tagessummen!A1" display="Details" xr:uid="{169B3206-48BF-481A-B3A3-A2B00CF9ACB1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40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>"Periode: "&amp;IFERROR(TEXT(MIN(A6:A29),"YYYY-MM-DD"),TEXT(MIN(A6:A29),"JJJJ-MM-TT"))&amp;" - "&amp;IFERROR(TEXT(MAX(A6:A29),"YYYY-MM-DD"),TEXT(MAX(A6:A29),"JJJJ-MM-TT"))</f>
        <v>Periode: 2022-12-07 - 2023-01-06</v>
      </c>
      <c r="B4" s="17"/>
    </row>
    <row r="5" spans="1:10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14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IF(B6="-","-",B6/$F$34*100)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ca="1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ca="1">IF(D7="-","-",D7*B7)</f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ca="1">IF(D8="-","-",D8*B8)</f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ca="1">IF(D9="-","-",D9*B9)</f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ca="1">IF(D10="-","-",D10*B10)</f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ref="E11:E15" ca="1" si="3">IF(D11="-","-",D11*B11)</f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ref="E16:E20" ca="1" si="4">IF(D16="-","-",D16*B16)</f>
        <v>-</v>
      </c>
      <c r="F16" s="4" t="s">
        <v>0</v>
      </c>
    </row>
    <row r="17" spans="1:10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4"/>
        <v>-</v>
      </c>
      <c r="F17" s="4" t="s">
        <v>0</v>
      </c>
    </row>
    <row r="18" spans="1:10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4"/>
        <v>-</v>
      </c>
      <c r="F18" s="4" t="s">
        <v>0</v>
      </c>
    </row>
    <row r="19" spans="1:10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4"/>
        <v>-</v>
      </c>
      <c r="F19" s="4" t="s">
        <v>0</v>
      </c>
    </row>
    <row r="20" spans="1:10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4"/>
        <v>-</v>
      </c>
      <c r="F20" s="4" t="s">
        <v>0</v>
      </c>
    </row>
    <row r="21" spans="1:10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ref="E21:E25" ca="1" si="5">IF(D21="-","-",D21*B21)</f>
        <v>-</v>
      </c>
      <c r="F21" s="4" t="s">
        <v>0</v>
      </c>
    </row>
    <row r="22" spans="1:10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5"/>
        <v>-</v>
      </c>
      <c r="F22" s="4" t="s">
        <v>0</v>
      </c>
    </row>
    <row r="23" spans="1:10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5"/>
        <v>-</v>
      </c>
      <c r="F23" s="4" t="s">
        <v>0</v>
      </c>
    </row>
    <row r="24" spans="1:10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5"/>
        <v>-</v>
      </c>
      <c r="F24" s="4" t="s">
        <v>0</v>
      </c>
    </row>
    <row r="25" spans="1:10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5"/>
        <v>-</v>
      </c>
      <c r="F25" s="4" t="s">
        <v>0</v>
      </c>
    </row>
    <row r="26" spans="1:10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ref="E26:E28" ca="1" si="6">IF(D26="-","-",D26*B26)</f>
        <v>-</v>
      </c>
      <c r="F26" s="4" t="s">
        <v>0</v>
      </c>
    </row>
    <row r="27" spans="1:10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6"/>
        <v>207615.46</v>
      </c>
      <c r="F27" s="4" t="s">
        <v>0</v>
      </c>
    </row>
    <row r="28" spans="1:10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6"/>
        <v>-</v>
      </c>
      <c r="F28" s="4" t="s">
        <v>0</v>
      </c>
    </row>
    <row r="29" spans="1:10" ht="12.75">
      <c r="A29" s="21"/>
      <c r="B29" s="23"/>
      <c r="C29" s="20"/>
      <c r="D29" s="20"/>
      <c r="E29" s="20"/>
      <c r="F29" s="4"/>
    </row>
    <row r="30" spans="1:10">
      <c r="A30" s="10" t="s">
        <v>1</v>
      </c>
      <c r="B30" s="32">
        <f ca="1">SUM(B6:B29)</f>
        <v>1445</v>
      </c>
      <c r="C30" s="33">
        <f ca="1">SUM(C6:C29)</f>
        <v>5.8136681147863509E-4</v>
      </c>
      <c r="D30" s="33">
        <f ca="1">E30/B30</f>
        <v>143.67851903114186</v>
      </c>
      <c r="E30" s="33">
        <f ca="1">SUM(E6:E29)</f>
        <v>207615.46</v>
      </c>
      <c r="F30" s="9"/>
    </row>
    <row r="32" spans="1:10">
      <c r="A32" s="1"/>
      <c r="B32" s="1"/>
      <c r="C32" s="1"/>
      <c r="D32" s="7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2"/>
      <c r="B34" s="1"/>
      <c r="C34" s="1"/>
      <c r="D34" s="14"/>
      <c r="E34" s="26" t="s">
        <v>24</v>
      </c>
      <c r="F34" s="24">
        <v>248552200</v>
      </c>
      <c r="H34" s="1"/>
      <c r="I34" s="1"/>
      <c r="J34" s="1"/>
    </row>
    <row r="35" spans="1:10">
      <c r="A35" s="1"/>
      <c r="B35" s="1"/>
      <c r="C35" s="15"/>
      <c r="D35" s="1"/>
      <c r="E35" s="1"/>
      <c r="F35" s="1"/>
      <c r="G35" s="1"/>
      <c r="H35" s="1"/>
      <c r="I35" s="1"/>
      <c r="J35" s="1"/>
    </row>
    <row r="36" spans="1:10">
      <c r="C36" s="15"/>
    </row>
    <row r="40" spans="1:10">
      <c r="A40" s="12"/>
      <c r="C40" s="15"/>
    </row>
  </sheetData>
  <hyperlinks>
    <hyperlink ref="F7" location="'Details 2022-12-08'!A1" display="Details" xr:uid="{00000000-0004-0000-0100-000000000000}"/>
    <hyperlink ref="F8" location="'Details 2022-12-09'!A1" display="Details" xr:uid="{00000000-0004-0000-0100-000001000000}"/>
    <hyperlink ref="F6" location="'Details 2022-12-07'!A1" display="Details" xr:uid="{00000000-0004-0000-0100-000002000000}"/>
    <hyperlink ref="F10" location="'Details 2022-12-13'!A1" display="Details" xr:uid="{00000000-0004-0000-0100-000003000000}"/>
    <hyperlink ref="F9" location="'Details 2022-12-12'!A1" display="Details" xr:uid="{00000000-0004-0000-0100-000004000000}"/>
    <hyperlink ref="F11" location="'Details 2022-12-14'!A1" display="Details" xr:uid="{00000000-0004-0000-0100-000005000000}"/>
    <hyperlink ref="F12" location="'Details 2022-12-15'!A1" display="Details" xr:uid="{00000000-0004-0000-0100-000006000000}"/>
    <hyperlink ref="F13" location="'Details 2022-12-16'!A1" display="Details" xr:uid="{00000000-0004-0000-0100-000007000000}"/>
    <hyperlink ref="F14" location="'Details 2022-12-19'!A1" display="Details" xr:uid="{00000000-0004-0000-0100-000008000000}"/>
    <hyperlink ref="F15" location="'Details 2022-12-20'!A1" display="Details" xr:uid="{00000000-0004-0000-0100-000009000000}"/>
    <hyperlink ref="F16" location="'Details 2022-12-21'!A1" display="Details" xr:uid="{00000000-0004-0000-0100-00000A000000}"/>
    <hyperlink ref="F17" location="'Details 2022-12-22'!A1" display="Details" xr:uid="{00000000-0004-0000-0100-00000B000000}"/>
    <hyperlink ref="F18" location="'Details 2022-12-23'!A1" display="Details" xr:uid="{00000000-0004-0000-0100-00000C000000}"/>
    <hyperlink ref="F19" location="'Details 2022-12-26'!A1" display="Details" xr:uid="{00000000-0004-0000-0100-00000D000000}"/>
    <hyperlink ref="F20" location="'Details 2022-12-27'!A1" display="Details" xr:uid="{00000000-0004-0000-0100-00000E000000}"/>
    <hyperlink ref="F21" location="'Details 2022-12-28'!A1" display="Details" xr:uid="{00000000-0004-0000-0100-00000F000000}"/>
    <hyperlink ref="F22" location="'Details 2022-12-29'!A1" display="Details" xr:uid="{00000000-0004-0000-0100-000010000000}"/>
    <hyperlink ref="F23" location="'Details 2022-12-30'!A1" display="Details" xr:uid="{00000000-0004-0000-0100-000011000000}"/>
    <hyperlink ref="F24" location="'Details 2023-01-02'!A1" display="Details" xr:uid="{00000000-0004-0000-0100-000012000000}"/>
    <hyperlink ref="F25" location="'Details 2023-01-03'!A1" display="Details" xr:uid="{00000000-0004-0000-0100-000013000000}"/>
    <hyperlink ref="F26" location="'Details 2023-01-04'!A1" display="Details" xr:uid="{00000000-0004-0000-0100-000014000000}"/>
    <hyperlink ref="F27" location="'Details 2023-01-05'!A1" display="Details" xr:uid="{00000000-0004-0000-0100-000015000000}"/>
    <hyperlink ref="F28" location="'Details 2023-01-06'!A1" display="Details" xr:uid="{00000000-0004-0000-0100-000016000000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44931</v>
      </c>
      <c r="B5" s="36">
        <v>0.39854166666666668</v>
      </c>
      <c r="C5" s="37" t="s">
        <v>20</v>
      </c>
      <c r="D5" s="34">
        <v>94</v>
      </c>
      <c r="E5" s="38">
        <v>143.69</v>
      </c>
      <c r="F5" s="39" t="s">
        <v>4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20</v>
      </c>
      <c r="D6" s="34">
        <v>2</v>
      </c>
      <c r="E6" s="38">
        <v>143.66</v>
      </c>
      <c r="F6" s="39" t="s">
        <v>4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20</v>
      </c>
      <c r="D7" s="34">
        <v>100</v>
      </c>
      <c r="E7" s="38">
        <v>143.66</v>
      </c>
      <c r="F7" s="39" t="s">
        <v>4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20</v>
      </c>
      <c r="D8" s="34">
        <v>33</v>
      </c>
      <c r="E8" s="38">
        <v>143.66</v>
      </c>
      <c r="F8" s="39" t="s">
        <v>4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20</v>
      </c>
      <c r="D9" s="34">
        <v>65</v>
      </c>
      <c r="E9" s="38">
        <v>143.66</v>
      </c>
      <c r="F9" s="39" t="s">
        <v>4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20</v>
      </c>
      <c r="D10" s="34">
        <v>100</v>
      </c>
      <c r="E10" s="38">
        <v>143.66</v>
      </c>
      <c r="F10" s="39" t="s">
        <v>4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20</v>
      </c>
      <c r="D11" s="34">
        <v>100</v>
      </c>
      <c r="E11" s="38">
        <v>143.71</v>
      </c>
      <c r="F11" s="39" t="s">
        <v>4</v>
      </c>
      <c r="G11" s="40" t="s">
        <v>5</v>
      </c>
    </row>
    <row r="12" spans="1:7">
      <c r="A12" s="35">
        <v>44931</v>
      </c>
      <c r="B12" s="36">
        <v>0.40205486111111122</v>
      </c>
      <c r="C12" s="37" t="s">
        <v>20</v>
      </c>
      <c r="D12" s="34">
        <v>3</v>
      </c>
      <c r="E12" s="38">
        <v>143.75</v>
      </c>
      <c r="F12" s="39" t="s">
        <v>4</v>
      </c>
      <c r="G12" s="40" t="s">
        <v>6</v>
      </c>
    </row>
    <row r="13" spans="1:7">
      <c r="A13" s="35">
        <v>44931</v>
      </c>
      <c r="B13" s="36">
        <v>0.40205486111111122</v>
      </c>
      <c r="C13" s="37" t="s">
        <v>20</v>
      </c>
      <c r="D13" s="34">
        <v>97</v>
      </c>
      <c r="E13" s="38">
        <v>143.75</v>
      </c>
      <c r="F13" s="39" t="s">
        <v>4</v>
      </c>
      <c r="G13" s="40" t="s">
        <v>6</v>
      </c>
    </row>
    <row r="14" spans="1:7">
      <c r="A14" s="35">
        <v>44931</v>
      </c>
      <c r="B14" s="36">
        <v>0.40205486111111122</v>
      </c>
      <c r="C14" s="37" t="s">
        <v>20</v>
      </c>
      <c r="D14" s="34">
        <v>100</v>
      </c>
      <c r="E14" s="38">
        <v>143.77000000000001</v>
      </c>
      <c r="F14" s="39" t="s">
        <v>4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20</v>
      </c>
      <c r="D15" s="34">
        <v>100</v>
      </c>
      <c r="E15" s="38">
        <v>143.63</v>
      </c>
      <c r="F15" s="39" t="s">
        <v>4</v>
      </c>
      <c r="G15" s="40" t="s">
        <v>5</v>
      </c>
    </row>
    <row r="16" spans="1:7">
      <c r="A16" s="35">
        <v>44931</v>
      </c>
      <c r="B16" s="36">
        <v>0.40205659722222231</v>
      </c>
      <c r="C16" s="37" t="s">
        <v>20</v>
      </c>
      <c r="D16" s="34">
        <v>100</v>
      </c>
      <c r="E16" s="38">
        <v>143.62</v>
      </c>
      <c r="F16" s="39" t="s">
        <v>4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20</v>
      </c>
      <c r="D17" s="34">
        <v>83</v>
      </c>
      <c r="E17" s="38">
        <v>143.61000000000001</v>
      </c>
      <c r="F17" s="39" t="s">
        <v>4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20</v>
      </c>
      <c r="D18" s="34">
        <v>200</v>
      </c>
      <c r="E18" s="38">
        <v>143.61000000000001</v>
      </c>
      <c r="F18" s="39" t="s">
        <v>4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20</v>
      </c>
      <c r="D19" s="34">
        <v>17</v>
      </c>
      <c r="E19" s="38">
        <v>143.61000000000001</v>
      </c>
      <c r="F19" s="39" t="s">
        <v>4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20</v>
      </c>
      <c r="D20" s="34">
        <v>151</v>
      </c>
      <c r="E20" s="38">
        <v>143.6</v>
      </c>
      <c r="F20" s="39" t="s">
        <v>4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20</v>
      </c>
      <c r="D21" s="34">
        <v>100</v>
      </c>
      <c r="E21" s="38">
        <v>143.96</v>
      </c>
      <c r="F21" s="39" t="s">
        <v>4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Wochensummen</vt:lpstr>
      <vt:lpstr>Tagessummen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Alten, Benjamin - GCM EMEA</cp:lastModifiedBy>
  <cp:lastPrinted>2021-08-19T12:19:34Z</cp:lastPrinted>
  <dcterms:created xsi:type="dcterms:W3CDTF">2014-01-09T08:52:14Z</dcterms:created>
  <dcterms:modified xsi:type="dcterms:W3CDTF">2023-01-10T08:29:41Z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_AdHocReviewCycleID">
    <vt:i4>216978520</vt:i4>
  </property>
  <property fmtid="{D5CDD505-2E9C-101B-9397-08002B2CF9AE}" pid="12" name="_EmailSubject">
    <vt:lpwstr>Weekly Reporting Data Files  |  2 September 2022</vt:lpwstr>
  </property>
  <property fmtid="{D5CDD505-2E9C-101B-9397-08002B2CF9AE}" pid="13" name="_AuthorEmail">
    <vt:lpwstr>benjamin.alten@bofa.com</vt:lpwstr>
  </property>
  <property fmtid="{D5CDD505-2E9C-101B-9397-08002B2CF9AE}" pid="14" name="_AuthorEmailDisplayName">
    <vt:lpwstr>Alten, Benjamin - GCM EMEA</vt:lpwstr>
  </property>
  <property fmtid="{D5CDD505-2E9C-101B-9397-08002B2CF9AE}" pid="15" name="_PreviousAdHocReviewCycleID">
    <vt:i4>216978520</vt:i4>
  </property>
  <property fmtid="{D5CDD505-2E9C-101B-9397-08002B2CF9AE}" pid="16" name="_ReviewingToolsShownOnce">
    <vt:lpwstr/>
  </property>
  <property fmtid="{D5CDD505-2E9C-101B-9397-08002B2CF9AE}" pid="17" name="Classification">
    <vt:lpwstr>Unclassified</vt:lpwstr>
  </property>
</Properties>
</file>