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5.9.22 Reports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5-13" sheetId="30" r:id="rId3"/>
    <sheet name="Details 2022-05-12" sheetId="28" r:id="rId4"/>
    <sheet name="Details 2022-05-11" sheetId="31" r:id="rId5"/>
    <sheet name="Details 2022-05-10" sheetId="26" r:id="rId6"/>
    <sheet name="Details 2022-05-09" sheetId="25" r:id="rId7"/>
    <sheet name="Details 2022-05-06" sheetId="32" r:id="rId8"/>
    <sheet name="Details 2022-05-05" sheetId="33" r:id="rId9"/>
    <sheet name="Details 2022-05-04" sheetId="34" r:id="rId10"/>
    <sheet name="Details 2022-05-03" sheetId="35" r:id="rId11"/>
    <sheet name="Details 2022-05-02" sheetId="36" r:id="rId12"/>
  </sheets>
  <definedNames>
    <definedName name="Day1_Fills" localSheetId="11">#REF!</definedName>
    <definedName name="Day1_Fills" localSheetId="9">#REF!</definedName>
    <definedName name="Day1_Fills" localSheetId="4">#REF!</definedName>
    <definedName name="Day1_Fills" localSheetId="2">#REF!</definedName>
    <definedName name="Day1_Fills">#REF!</definedName>
    <definedName name="Day2_Fills" localSheetId="11">#REF!</definedName>
    <definedName name="Day2_Fills" localSheetId="9">#REF!</definedName>
    <definedName name="Day2_Fills" localSheetId="4">#REF!</definedName>
    <definedName name="Day2_Fills" localSheetId="2">#REF!</definedName>
    <definedName name="Day2_Fills">#REF!</definedName>
    <definedName name="Day3_Fills" localSheetId="11">#REF!</definedName>
    <definedName name="Day3_Fills" localSheetId="9">#REF!</definedName>
    <definedName name="Day3_Fills" localSheetId="4">#REF!</definedName>
    <definedName name="Day3_Fills" localSheetId="2">#REF!</definedName>
    <definedName name="Day3_Fills">#REF!</definedName>
    <definedName name="Day4_Fills" localSheetId="11">#REF!</definedName>
    <definedName name="Day4_Fills" localSheetId="9">#REF!</definedName>
    <definedName name="Day4_Fills" localSheetId="4">#REF!</definedName>
    <definedName name="Day4_Fills" localSheetId="2">#REF!</definedName>
    <definedName name="Day4_Fills">#REF!</definedName>
    <definedName name="Day5_Fills" localSheetId="11">#REF!</definedName>
    <definedName name="Day5_Fills" localSheetId="9">#REF!</definedName>
    <definedName name="Day5_Fills" localSheetId="4">#REF!</definedName>
    <definedName name="Day5_Fills" localSheetId="2">#REF!</definedName>
    <definedName name="Day5_Fills">#REF!</definedName>
    <definedName name="_xlnm.Print_Area" localSheetId="0">'Weekly totals'!$A$1:$F$9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2" l="1"/>
  <c r="C7" i="12" s="1"/>
  <c r="E7" i="12"/>
  <c r="B1" i="36"/>
  <c r="B1" i="35"/>
  <c r="B1" i="34"/>
  <c r="B1" i="33"/>
  <c r="B1" i="32"/>
  <c r="B15" i="6"/>
  <c r="B7" i="6"/>
  <c r="B8" i="6"/>
  <c r="B10" i="6"/>
  <c r="B13" i="6"/>
  <c r="B9" i="6"/>
  <c r="B11" i="6"/>
  <c r="B12" i="6"/>
  <c r="B14" i="6"/>
  <c r="D7" i="12" l="1"/>
  <c r="C15" i="6"/>
  <c r="C11" i="6"/>
  <c r="C10" i="6"/>
  <c r="C14" i="6"/>
  <c r="C13" i="6"/>
  <c r="C9" i="6"/>
  <c r="C8" i="6"/>
  <c r="C12" i="6"/>
  <c r="C7" i="6"/>
  <c r="D7" i="6"/>
  <c r="D15" i="6"/>
  <c r="D12" i="6"/>
  <c r="D10" i="6"/>
  <c r="D14" i="6"/>
  <c r="D13" i="6"/>
  <c r="D9" i="6"/>
  <c r="D8" i="6"/>
  <c r="D11" i="6"/>
  <c r="E11" i="6" l="1"/>
  <c r="E12" i="6"/>
  <c r="E8" i="6"/>
  <c r="E9" i="6"/>
  <c r="E13" i="6"/>
  <c r="E14" i="6"/>
  <c r="E10" i="6"/>
  <c r="E15" i="6"/>
  <c r="E7" i="6"/>
  <c r="B1" i="25" l="1"/>
  <c r="B6" i="12"/>
  <c r="B6" i="6"/>
  <c r="B17" i="6" l="1"/>
  <c r="C6" i="6"/>
  <c r="C17" i="6" s="1"/>
  <c r="A4" i="6"/>
  <c r="A4" i="12"/>
  <c r="D6" i="6"/>
  <c r="E6" i="6" l="1"/>
  <c r="E17" i="6" s="1"/>
  <c r="B1" i="31"/>
  <c r="B1" i="28" l="1"/>
  <c r="B1" i="30" l="1"/>
  <c r="E6" i="12" l="1"/>
  <c r="D17" i="6" l="1"/>
  <c r="B1" i="26" l="1"/>
  <c r="C6" i="12" l="1"/>
  <c r="C9" i="12" s="1"/>
  <c r="B9" i="12"/>
  <c r="E9" i="12" l="1"/>
  <c r="D9" i="12" s="1"/>
  <c r="D6" i="12"/>
</calcChain>
</file>

<file path=xl/sharedStrings.xml><?xml version="1.0" encoding="utf-8"?>
<sst xmlns="http://schemas.openxmlformats.org/spreadsheetml/2006/main" count="30145" uniqueCount="41">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</sst>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2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"&amp;TEXT(MIN('Daily Totals'!A6:A17),"yyyy-mm-dd")&amp;" - "&amp;TEXT(MAX('Daily Totals'!A6:A17),"yyyy-mm-dd")</f>
        <v>Period: 2022-05-02 - 2022-05-13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Totals'!$A$6:$A$16,0),0,(MATCH(DATE(MID(A6,14,4),MID(A6,19,2),MID(A6,22,2)),'Daily Totals'!$A$6:$A$16,0)-MATCH(DATE(MID(A6,1,4),MID(A6,6,2),MID(A6,9,2)),'Daily Totals'!$A$6:$A$16,0)+1)))</f>
        <v>284788</v>
      </c>
      <c r="C6" s="20">
        <f ca="1">IF(B6="-","-",B6/$F$13*100)</f>
        <v>0.11457874844801212</v>
      </c>
      <c r="D6" s="20">
        <f ca="1">IF(B6="-","-",E6/B6)</f>
        <v>144.27737000856783</v>
      </c>
      <c r="E6" s="20">
        <f ca="1">SUM(OFFSET('Daily Totals'!$E$5,MATCH(DATE(MID(A6,1,4),MID(A6,6,2),MID(A6,9,2)),'Daily Totals'!$A$6:$A$16,0),0,(MATCH(DATE(MID(A6,14,4),MID(A6,19,2),MID(A6,22,2)),'Daily Totals'!$A$6:$A$16,0)-MATCH(DATE(MID(A6,1,4),MID(A6,6,2),MID(A6,9,2)),'Daily Totals'!$A$6:$A$16,0)+1)))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Totals'!$A$6:$A$16,0),0,(MATCH(DATE(MID(A7,14,4),MID(A7,19,2),MID(A7,22,2)),'Daily Totals'!$A$6:$A$16,0)-MATCH(DATE(MID(A7,1,4),MID(A7,6,2),MID(A7,9,2)),'Daily Totals'!$A$6:$A$16,0)+1)))</f>
        <v>273500</v>
      </c>
      <c r="C7" s="20">
        <f ca="1">IF(B7="-","-",B7/$F$13*100)</f>
        <v>0.11003724770893197</v>
      </c>
      <c r="D7" s="20">
        <f ca="1">IF(B7="-","-",E7/B7)</f>
        <v>149.03975638025594</v>
      </c>
      <c r="E7" s="20">
        <f ca="1">SUM(OFFSET('Daily Totals'!$E$5,MATCH(DATE(MID(A7,1,4),MID(A7,6,2),MID(A7,9,2)),'Daily Totals'!$A$6:$A$16,0),0,(MATCH(DATE(MID(A7,14,4),MID(A7,19,2),MID(A7,22,2)),'Daily Totals'!$A$6:$A$16,0)-MATCH(DATE(MID(A7,1,4),MID(A7,6,2),MID(A7,9,2)),'Daily Totals'!$A$6:$A$16,0)+1)))</f>
        <v>40762373.369999997</v>
      </c>
      <c r="F7" s="4" t="s">
        <v>0</v>
      </c>
    </row>
    <row r="8" spans="1:9" ht="12.75">
      <c r="A8" s="3"/>
      <c r="B8" s="23"/>
      <c r="C8" s="20"/>
      <c r="D8" s="20"/>
      <c r="E8" s="20"/>
      <c r="F8" s="4"/>
    </row>
    <row r="9" spans="1:9">
      <c r="A9" s="10" t="s">
        <v>4</v>
      </c>
      <c r="B9" s="33">
        <f ca="1">SUM(B6:B8)</f>
        <v>558288</v>
      </c>
      <c r="C9" s="32">
        <f ca="1">SUM(C6:C8)</f>
        <v>0.22461599615694411</v>
      </c>
      <c r="D9" s="32">
        <f ca="1">E9/B9</f>
        <v>146.61041795632363</v>
      </c>
      <c r="E9" s="32">
        <f ca="1">SUM(E6:E8)</f>
        <v>81850837.020000011</v>
      </c>
      <c r="F9" s="9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25"/>
      <c r="C13" s="1"/>
      <c r="D13" s="1"/>
      <c r="E13" s="26" t="s">
        <v>40</v>
      </c>
      <c r="F13" s="24">
        <v>248552200</v>
      </c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22" spans="4:4">
      <c r="D22" s="16"/>
    </row>
  </sheetData>
  <hyperlinks>
    <hyperlink ref="F6" location="'Daily Totals'!A1" display="Details"/>
    <hyperlink ref="F7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7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"&amp;TEXT(MIN(A6:A16),"yyyy-mm-dd")&amp;" - "&amp;TEXT(MAX(A6:A16),"yyyy-mm-dd")</f>
        <v>Period: 2022-05-02 - 2022-05-13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IF(B6="-","-",B6/$F$21*100)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ref="B7:B15" ca="1" si="0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5" ca="1" si="1">IF(B7="-","-",B7/$F$21*100)</f>
        <v>2.0237197659083283E-2</v>
      </c>
      <c r="D7" s="20">
        <f t="shared" ref="D7:D15" ca="1" si="2">IF(B7="-","-",SUMPRODUCT(INDIRECT("'Details "&amp;TEXT(A7,"yyyy-mm-dd")&amp;"'!$d$5:$d$500000"),INDIRECT("'Details "&amp;TEXT(A7,"yyyy-mm-dd")&amp;"'!$e$5:$e$500000"))/B7)</f>
        <v>149.14502445328026</v>
      </c>
      <c r="E7" s="20">
        <f t="shared" ref="E7:E15" ca="1" si="3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ca="1" si="0"/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/>
      <c r="B16" s="23"/>
      <c r="C16" s="20"/>
      <c r="D16" s="20"/>
      <c r="E16" s="20"/>
      <c r="F16" s="4"/>
    </row>
    <row r="17" spans="1:10">
      <c r="A17" s="10" t="s">
        <v>4</v>
      </c>
      <c r="B17" s="33">
        <f ca="1">SUM(B6:B16)</f>
        <v>558288</v>
      </c>
      <c r="C17" s="32">
        <f ca="1">SUM(C6:C16)</f>
        <v>0.22461599615694411</v>
      </c>
      <c r="D17" s="32">
        <f ca="1">E17/B17</f>
        <v>146.61041795632363</v>
      </c>
      <c r="E17" s="32">
        <f ca="1">SUM(E6:E16)</f>
        <v>81850837.020000011</v>
      </c>
      <c r="F17" s="9"/>
    </row>
    <row r="19" spans="1:10">
      <c r="A19" s="1"/>
      <c r="B19" s="1"/>
      <c r="C19" s="1"/>
      <c r="D19" s="7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2"/>
      <c r="B21" s="1"/>
      <c r="C21" s="1"/>
      <c r="D21" s="14"/>
      <c r="E21" s="26" t="s">
        <v>40</v>
      </c>
      <c r="F21" s="24">
        <v>248552200</v>
      </c>
      <c r="G21" s="1"/>
      <c r="H21" s="1"/>
      <c r="I21" s="1"/>
      <c r="J21" s="1"/>
    </row>
    <row r="22" spans="1:10">
      <c r="A22" s="1"/>
      <c r="B22" s="1"/>
      <c r="C22" s="15"/>
      <c r="D22" s="1"/>
      <c r="E22" s="1"/>
      <c r="F22" s="1"/>
      <c r="G22" s="1"/>
      <c r="H22" s="1"/>
      <c r="I22" s="1"/>
      <c r="J22" s="1"/>
    </row>
    <row r="23" spans="1:10">
      <c r="C23" s="15"/>
    </row>
    <row r="27" spans="1:10">
      <c r="A27" s="12"/>
      <c r="C2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 ca="1"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 ca="1"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Weekly totals</vt:lpstr>
      <vt:lpstr>Daily Totals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2022-05-16T21:33:47Z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10" name="_NewReviewCycle">
    <vt:lpwstr/>
  </property>
  <property fmtid="{D5CDD505-2E9C-101B-9397-08002B2CF9AE}" pid="16" name="TitusGUID">
    <vt:lpwstr>a4f633ba-5002-473c-8f4e-fb6717792c20</vt:lpwstr>
  </property>
  <property fmtid="{D5CDD505-2E9C-101B-9397-08002B2CF9AE}" pid="17" name="Classification">
    <vt:lpwstr>Unclassified</vt:lpwstr>
  </property>
</Properties>
</file>