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202211 US Share Buyback II\Reporting\Website\"/>
    </mc:Choice>
  </mc:AlternateContent>
  <xr:revisionPtr revIDLastSave="0" documentId="13_ncr:1_{9C04E62D-5522-4A4D-96A1-9696E838FEAA}" xr6:coauthVersionLast="47" xr6:coauthVersionMax="47" xr10:uidLastSave="{00000000-0000-0000-0000-000000000000}"/>
  <bookViews>
    <workbookView xWindow="16080" yWindow="5940" windowWidth="29040" windowHeight="16440" tabRatio="700" xr2:uid="{00000000-000D-0000-FFFF-FFFF00000000}"/>
  </bookViews>
  <sheets>
    <sheet name="Weekly totals" sheetId="12" r:id="rId1"/>
    <sheet name="Daily Totals" sheetId="6" r:id="rId2"/>
    <sheet name="Details 2023-01-06" sheetId="51" r:id="rId3"/>
    <sheet name="Details 2023-01-05" sheetId="50" r:id="rId4"/>
    <sheet name="Details 2023-01-04" sheetId="49" r:id="rId5"/>
    <sheet name="Details 2023-01-03" sheetId="46" r:id="rId6"/>
    <sheet name="Details 2023-01-02" sheetId="45" r:id="rId7"/>
    <sheet name="Details 2022-12-30" sheetId="44" r:id="rId8"/>
    <sheet name="Details 2022-12-29" sheetId="43" r:id="rId9"/>
    <sheet name="Details 2022-12-28" sheetId="42" r:id="rId10"/>
    <sheet name="Details 2022-12-27" sheetId="41" r:id="rId11"/>
    <sheet name="Details 2022-12-26" sheetId="40" r:id="rId12"/>
    <sheet name="Details 2022-12-23" sheetId="39" r:id="rId13"/>
    <sheet name="Details 2022-12-22" sheetId="38" r:id="rId14"/>
    <sheet name="Details 2022-12-21" sheetId="37" r:id="rId15"/>
    <sheet name="Details 2022-12-20" sheetId="30" r:id="rId16"/>
    <sheet name="Details 2022-12-19" sheetId="28" r:id="rId17"/>
    <sheet name="Details 2022-12-16" sheetId="31" r:id="rId18"/>
    <sheet name="Details 2022-12-15" sheetId="26" r:id="rId19"/>
    <sheet name="Details 2022-12-14" sheetId="25" r:id="rId20"/>
    <sheet name="Details 2022-12-13" sheetId="32" r:id="rId21"/>
    <sheet name="Details 2022-12-12" sheetId="33" r:id="rId22"/>
    <sheet name="Details 2022-12-09" sheetId="34" r:id="rId23"/>
    <sheet name="Details 2022-12-08" sheetId="35" r:id="rId24"/>
    <sheet name="Details 2022-12-07" sheetId="36" r:id="rId25"/>
  </sheets>
  <definedNames>
    <definedName name="Day1_Fills" localSheetId="24">#REF!</definedName>
    <definedName name="Day1_Fills" localSheetId="22">#REF!</definedName>
    <definedName name="Day1_Fills" localSheetId="17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4">#REF!</definedName>
    <definedName name="Day2_Fills" localSheetId="22">#REF!</definedName>
    <definedName name="Day2_Fills" localSheetId="17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4">#REF!</definedName>
    <definedName name="Day3_Fills" localSheetId="22">#REF!</definedName>
    <definedName name="Day3_Fills" localSheetId="17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4">#REF!</definedName>
    <definedName name="Day4_Fills" localSheetId="22">#REF!</definedName>
    <definedName name="Day4_Fills" localSheetId="17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4">#REF!</definedName>
    <definedName name="Day5_Fills" localSheetId="22">#REF!</definedName>
    <definedName name="Day5_Fills" localSheetId="17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totals'!$A$1:$F$12</definedName>
    <definedName name="Shares_issued">'Daily Totals'!$G$5</definedName>
  </definedName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" l="1"/>
  <c r="A4" i="12" l="1"/>
  <c r="B8" i="6"/>
  <c r="B25" i="6"/>
  <c r="B6" i="6"/>
  <c r="B9" i="6"/>
  <c r="B28" i="6"/>
  <c r="B21" i="6"/>
  <c r="B17" i="6"/>
  <c r="B20" i="6"/>
  <c r="B18" i="6"/>
  <c r="B16" i="6"/>
  <c r="B23" i="6"/>
  <c r="B26" i="6"/>
  <c r="B22" i="6"/>
  <c r="B15" i="6"/>
  <c r="B12" i="6"/>
  <c r="B11" i="6"/>
  <c r="B24" i="6"/>
  <c r="B14" i="6"/>
  <c r="B7" i="6"/>
  <c r="B13" i="6"/>
  <c r="B27" i="6"/>
  <c r="B19" i="6"/>
  <c r="B10" i="6"/>
  <c r="C27" i="6" l="1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30" i="6"/>
  <c r="C30" i="6"/>
  <c r="E30" i="6" l="1"/>
  <c r="D30" i="6" l="1"/>
  <c r="C12" i="12" l="1"/>
  <c r="B12" i="12"/>
  <c r="E12" i="12" l="1"/>
  <c r="D12" i="12" s="1"/>
</calcChain>
</file>

<file path=xl/sharedStrings.xml><?xml version="1.0" encoding="utf-8"?>
<sst xmlns="http://schemas.openxmlformats.org/spreadsheetml/2006/main" count="315" uniqueCount="31">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</sst>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>"Period: "&amp;IFERROR(TEXT(MIN('Daily Totals'!A6:A30),"YYYY-MM-DD"),TEXT(MIN('Daily Totals'!A6:A30),"jjjj-mm-tt"))&amp;" - "&amp;IFERROR(TEXT(MAX('Daily Totals'!A6:A30),"YYYY-MM-DD"),TEXT(MAX('Daily Totals'!A6:A30),"jjjj-mm-tt"))</f>
        <v>Period: 2022-12-07 - 2023-01-06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25</v>
      </c>
      <c r="B6" s="23">
        <f ca="1">SUM(OFFSET('Daily Totals'!$B$5,MATCH(DATE(MID(A6,1,4),MID(A6,6,2),MID(A6,9,2)),'Daily Totals'!$A$6:$A$29,0),0,(MATCH(DATE(MID(A6,14,4),MID(A6,19,2),MID(A6,22,2)),'Daily Totals'!$A$6:$A$29,0)-MATCH(DATE(MID(A6,1,4),MID(A6,6,2),MID(A6,9,2)),'Daily Totals'!$A$6:$A$29,0)+1)))</f>
        <v>0</v>
      </c>
      <c r="C6" s="20">
        <f ca="1">IF(B6="-","-",B6/$F$16*100)</f>
        <v>0</v>
      </c>
      <c r="D6" s="20" t="s">
        <v>30</v>
      </c>
      <c r="E6" s="20">
        <f ca="1">SUM(OFFSET('Daily Totals'!$E$5,MATCH(DATE(MID(A6,1,4),MID(A6,6,2),MID(A6,9,2)),'Daily Totals'!$A$6:$A$29,0),0,(MATCH(DATE(MID(A6,14,4),MID(A6,19,2),MID(A6,22,2)),'Daily Totals'!$A$6:$A$29,0)-MATCH(DATE(MID(A6,1,4),MID(A6,6,2),MID(A6,9,2)),'Daily Totals'!$A$6:$A$29,0)+1)))</f>
        <v>0</v>
      </c>
      <c r="F6" s="4" t="s">
        <v>0</v>
      </c>
    </row>
    <row r="7" spans="1:9" ht="12.75">
      <c r="A7" s="3" t="s">
        <v>26</v>
      </c>
      <c r="B7" s="23">
        <f ca="1">SUM(OFFSET('Daily Totals'!$B$5,MATCH(DATE(MID(A7,1,4),MID(A7,6,2),MID(A7,9,2)),'Daily Totals'!$A$6:$A$29,0),0,(MATCH(DATE(MID(A7,14,4),MID(A7,19,2),MID(A7,22,2)),'Daily Totals'!$A$6:$A$29,0)-MATCH(DATE(MID(A7,1,4),MID(A7,6,2),MID(A7,9,2)),'Daily Totals'!$A$6:$A$29,0)+1)))</f>
        <v>0</v>
      </c>
      <c r="C7" s="20">
        <f ca="1">IF(B7="-","-",B7/$F$16*100)</f>
        <v>0</v>
      </c>
      <c r="D7" s="20" t="s">
        <v>30</v>
      </c>
      <c r="E7" s="20">
        <f ca="1">SUM(OFFSET('Daily Totals'!$E$5,MATCH(DATE(MID(A7,1,4),MID(A7,6,2),MID(A7,9,2)),'Daily Totals'!$A$6:$A$29,0),0,(MATCH(DATE(MID(A7,14,4),MID(A7,19,2),MID(A7,22,2)),'Daily Totals'!$A$6:$A$29,0)-MATCH(DATE(MID(A7,1,4),MID(A7,6,2),MID(A7,9,2)),'Daily Totals'!$A$6:$A$29,0)+1)))</f>
        <v>0</v>
      </c>
      <c r="F7" s="4" t="s">
        <v>0</v>
      </c>
    </row>
    <row r="8" spans="1:9" ht="12.75">
      <c r="A8" s="3" t="s">
        <v>27</v>
      </c>
      <c r="B8" s="23">
        <f ca="1">SUM(OFFSET('Daily Totals'!$B$5,MATCH(DATE(MID(A8,1,4),MID(A8,6,2),MID(A8,9,2)),'Daily Totals'!$A$6:$A$29,0),0,(MATCH(DATE(MID(A8,14,4),MID(A8,19,2),MID(A8,22,2)),'Daily Totals'!$A$6:$A$29,0)-MATCH(DATE(MID(A8,1,4),MID(A8,6,2),MID(A8,9,2)),'Daily Totals'!$A$6:$A$29,0)+1)))</f>
        <v>0</v>
      </c>
      <c r="C8" s="20">
        <f ca="1">IF(B8="-","-",B8/$F$16*100)</f>
        <v>0</v>
      </c>
      <c r="D8" s="20" t="s">
        <v>30</v>
      </c>
      <c r="E8" s="20">
        <f ca="1">SUM(OFFSET('Daily Totals'!$E$5,MATCH(DATE(MID(A8,1,4),MID(A8,6,2),MID(A8,9,2)),'Daily Totals'!$A$6:$A$29,0),0,(MATCH(DATE(MID(A8,14,4),MID(A8,19,2),MID(A8,22,2)),'Daily Totals'!$A$6:$A$29,0)-MATCH(DATE(MID(A8,1,4),MID(A8,6,2),MID(A8,9,2)),'Daily Totals'!$A$6:$A$29,0)+1)))</f>
        <v>0</v>
      </c>
      <c r="F8" s="4" t="s">
        <v>0</v>
      </c>
    </row>
    <row r="9" spans="1:9" ht="12.75">
      <c r="A9" s="3" t="s">
        <v>28</v>
      </c>
      <c r="B9" s="23">
        <f ca="1">SUM(OFFSET('Daily Totals'!$B$5,MATCH(DATE(MID(A9,1,4),MID(A9,6,2),MID(A9,9,2)),'Daily Totals'!$A$6:$A$29,0),0,(MATCH(DATE(MID(A9,14,4),MID(A9,19,2),MID(A9,22,2)),'Daily Totals'!$A$6:$A$29,0)-MATCH(DATE(MID(A9,1,4),MID(A9,6,2),MID(A9,9,2)),'Daily Totals'!$A$6:$A$29,0)+1)))</f>
        <v>0</v>
      </c>
      <c r="C9" s="20">
        <f ca="1">IF(B9="-","-",B9/$F$16*100)</f>
        <v>0</v>
      </c>
      <c r="D9" s="20" t="s">
        <v>30</v>
      </c>
      <c r="E9" s="20">
        <f ca="1">SUM(OFFSET('Daily Totals'!$E$5,MATCH(DATE(MID(A9,1,4),MID(A9,6,2),MID(A9,9,2)),'Daily Totals'!$A$6:$A$29,0),0,(MATCH(DATE(MID(A9,14,4),MID(A9,19,2),MID(A9,22,2)),'Daily Totals'!$A$6:$A$29,0)-MATCH(DATE(MID(A9,1,4),MID(A9,6,2),MID(A9,9,2)),'Daily Totals'!$A$6:$A$29,0)+1)))</f>
        <v>0</v>
      </c>
      <c r="F9" s="4" t="s">
        <v>0</v>
      </c>
    </row>
    <row r="10" spans="1:9" ht="12.75">
      <c r="A10" s="3" t="s">
        <v>29</v>
      </c>
      <c r="B10" s="23">
        <f ca="1">SUM(OFFSET('Daily Totals'!$B$5,MATCH(DATE(MID(A10,1,4),MID(A10,6,2),MID(A10,9,2)),'Daily Totals'!$A$6:$A$29,0),0,(MATCH(DATE(MID(A10,14,4),MID(A10,19,2),MID(A10,22,2)),'Daily Totals'!$A$6:$A$29,0)-MATCH(DATE(MID(A10,1,4),MID(A10,6,2),MID(A10,9,2)),'Daily Totals'!$A$6:$A$29,0)+1)))</f>
        <v>1445</v>
      </c>
      <c r="C10" s="20">
        <f ca="1">IF(B10="-","-",B10/$F$16*100)</f>
        <v>5.8136681147863509E-4</v>
      </c>
      <c r="D10" s="20">
        <f t="shared" ref="D10" ca="1" si="0">IF(B10="-","-",E10/B10)</f>
        <v>143.67851903114186</v>
      </c>
      <c r="E10" s="20">
        <f ca="1">SUM(OFFSET('Daily Totals'!$E$5,MATCH(DATE(MID(A10,1,4),MID(A10,6,2),MID(A10,9,2)),'Daily Totals'!$A$6:$A$29,0),0,(MATCH(DATE(MID(A10,14,4),MID(A10,19,2),MID(A10,22,2)),'Daily Totals'!$A$6:$A$29,0)-MATCH(DATE(MID(A10,1,4),MID(A10,6,2),MID(A10,9,2)),'Daily Totals'!$A$6:$A$29,0)+1)))</f>
        <v>207615.46</v>
      </c>
      <c r="F10" s="4" t="s">
        <v>0</v>
      </c>
    </row>
    <row r="11" spans="1:9" ht="12.75">
      <c r="A11" s="3"/>
      <c r="B11" s="23"/>
      <c r="C11" s="20"/>
      <c r="D11" s="20"/>
      <c r="E11" s="20"/>
      <c r="F11" s="4"/>
    </row>
    <row r="12" spans="1:9">
      <c r="A12" s="10" t="s">
        <v>4</v>
      </c>
      <c r="B12" s="33">
        <f ca="1">SUM(B6:B11)</f>
        <v>1445</v>
      </c>
      <c r="C12" s="32">
        <f ca="1">SUM(C6:C11)</f>
        <v>5.8136681147863509E-4</v>
      </c>
      <c r="D12" s="32">
        <f ca="1">E12/B12</f>
        <v>143.67851903114186</v>
      </c>
      <c r="E12" s="32">
        <f ca="1">SUM(E6:E11)</f>
        <v>207615.46</v>
      </c>
      <c r="F12" s="9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5"/>
      <c r="C16" s="1"/>
      <c r="D16" s="1"/>
      <c r="E16" s="26" t="s">
        <v>24</v>
      </c>
      <c r="F16" s="24">
        <v>248552200</v>
      </c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25" spans="1:9">
      <c r="D25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44910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0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>"Period: "&amp;IFERROR(TEXT(MIN(A6:A29),"YYYY-MM-DD"),TEXT(MIN(A6:A29),"JJJJ-MM-TT"))&amp;" - "&amp;IFERROR(TEXT(MAX(A6:A29),"YYYY-MM-DD"),TEXT(MAX(A6:A29),"JJJJ-MM-TT"))</f>
        <v>Period: 2022-12-07 - 2023-01-06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IF(B6="-","-",B6/$F$34*100)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10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10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10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10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10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10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10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10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10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10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10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10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10" ht="12.75">
      <c r="A29" s="21"/>
      <c r="B29" s="23"/>
      <c r="C29" s="20"/>
      <c r="D29" s="20"/>
      <c r="E29" s="20"/>
      <c r="F29" s="4"/>
    </row>
    <row r="30" spans="1:10">
      <c r="A30" s="10" t="s">
        <v>4</v>
      </c>
      <c r="B30" s="33">
        <f ca="1">SUM(B6:B29)</f>
        <v>1445</v>
      </c>
      <c r="C30" s="32">
        <f ca="1">SUM(C6:C29)</f>
        <v>5.8136681147863509E-4</v>
      </c>
      <c r="D30" s="32">
        <f ca="1">E30/B30</f>
        <v>143.67851903114186</v>
      </c>
      <c r="E30" s="32">
        <f ca="1">SUM(E6:E29)</f>
        <v>207615.46</v>
      </c>
      <c r="F30" s="9"/>
    </row>
    <row r="32" spans="1:10">
      <c r="A32" s="1"/>
      <c r="B32" s="1"/>
      <c r="C32" s="1"/>
      <c r="D32" s="7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2"/>
      <c r="B34" s="1"/>
      <c r="C34" s="1"/>
      <c r="D34" s="14"/>
      <c r="E34" s="26" t="s">
        <v>24</v>
      </c>
      <c r="F34" s="24">
        <v>248552200</v>
      </c>
      <c r="G34" s="1"/>
      <c r="H34" s="1"/>
      <c r="I34" s="1"/>
      <c r="J34" s="1"/>
    </row>
    <row r="35" spans="1:10">
      <c r="A35" s="1"/>
      <c r="B35" s="1"/>
      <c r="C35" s="15"/>
      <c r="D35" s="1"/>
      <c r="E35" s="1"/>
      <c r="F35" s="1"/>
      <c r="G35" s="1"/>
      <c r="H35" s="1"/>
      <c r="I35" s="1"/>
      <c r="J35" s="1"/>
    </row>
    <row r="36" spans="1:10">
      <c r="C36" s="15"/>
    </row>
    <row r="40" spans="1:10">
      <c r="A40" s="12"/>
      <c r="C40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Weekly totals</vt:lpstr>
      <vt:lpstr>Daily Totals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2023-01-10T08:27:13Z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_AdHocReviewCycleID">
    <vt:i4>-1481646697</vt:i4>
  </property>
  <property fmtid="{D5CDD505-2E9C-101B-9397-08002B2CF9AE}" pid="12" name="_EmailSubject">
    <vt:lpwstr>Weekly Reporting Data Files  |  2 September 2022</vt:lpwstr>
  </property>
  <property fmtid="{D5CDD505-2E9C-101B-9397-08002B2CF9AE}" pid="13" name="_AuthorEmail">
    <vt:lpwstr>benjamin.alten@bofa.com</vt:lpwstr>
  </property>
  <property fmtid="{D5CDD505-2E9C-101B-9397-08002B2CF9AE}" pid="14" name="_AuthorEmailDisplayName">
    <vt:lpwstr>Alten, Benjamin - GCM EMEA</vt:lpwstr>
  </property>
  <property fmtid="{D5CDD505-2E9C-101B-9397-08002B2CF9AE}" pid="15" name="_PreviousAdHocReviewCycleID">
    <vt:i4>-1481646697</vt:i4>
  </property>
  <property fmtid="{D5CDD505-2E9C-101B-9397-08002B2CF9AE}" pid="16" name="_ReviewingToolsShownOnce">
    <vt:lpwstr/>
  </property>
  <property fmtid="{D5CDD505-2E9C-101B-9397-08002B2CF9AE}" pid="17" name="Classification">
    <vt:lpwstr>Unclassified</vt:lpwstr>
  </property>
</Properties>
</file>